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5640" activeTab="2"/>
  </bookViews>
  <sheets>
    <sheet name="SalSavCons" sheetId="1" r:id="rId1"/>
    <sheet name="HCapFinCap+TotWealth" sheetId="2" r:id="rId2"/>
    <sheet name="Wealth by Age data" sheetId="3" r:id="rId3"/>
  </sheets>
  <definedNames>
    <definedName name="_xlnm.Print_Area" localSheetId="2">'Wealth by Age data'!$A$1:$H$47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<sst xmlns="http://schemas.openxmlformats.org/spreadsheetml/2006/main" count="9" uniqueCount="9">
  <si>
    <t>Age</t>
  </si>
  <si>
    <t>Salary</t>
  </si>
  <si>
    <t>Consumption</t>
  </si>
  <si>
    <t>Saving</t>
  </si>
  <si>
    <t>Fund at year end</t>
  </si>
  <si>
    <t>Human Capital</t>
  </si>
  <si>
    <t>Total Capital</t>
  </si>
  <si>
    <t>PV(Consumsumption)</t>
  </si>
  <si>
    <t>Difference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</si>
</sst>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[Red]\(&quot;$&quot;#,##0.0\)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0.00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73" fontId="0" fillId="0" borderId="0" xfId="17" applyNumberFormat="1" applyAlignment="1">
      <alignment horizontal="right"/>
    </xf>
    <xf numFmtId="17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8" fontId="0" fillId="0" borderId="0" xfId="19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Salary, Saving &amp;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425"/>
          <c:w val="0.92175"/>
          <c:h val="0.7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'Wealth by Age data'!$B$1</c:f>
              <c:strCache>
                <c:ptCount val="1"/>
                <c:pt idx="0">
                  <c:v>Salary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'Wealth by Age data'!$A$3:$A$48</c:f>
              <c:numCache>
                <c:ptCount val="46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69</c:v>
                </c:pt>
                <c:pt idx="34">
                  <c:v>70</c:v>
                </c:pt>
                <c:pt idx="35">
                  <c:v>71</c:v>
                </c:pt>
                <c:pt idx="36">
                  <c:v>72</c:v>
                </c:pt>
                <c:pt idx="37">
                  <c:v>73</c:v>
                </c:pt>
                <c:pt idx="38">
                  <c:v>74</c:v>
                </c:pt>
                <c:pt idx="39">
                  <c:v>75</c:v>
                </c:pt>
                <c:pt idx="40">
                  <c:v>76</c:v>
                </c:pt>
                <c:pt idx="41">
                  <c:v>77</c:v>
                </c:pt>
                <c:pt idx="42">
                  <c:v>78</c:v>
                </c:pt>
                <c:pt idx="43">
                  <c:v>79</c:v>
                </c:pt>
                <c:pt idx="44">
                  <c:v>80</c:v>
                </c:pt>
              </c:numCache>
            </c:numRef>
          </c:xVal>
          <c:yVal>
            <c:numRef>
              <c:f>'Wealth by Age data'!$B$3:$B$48</c:f>
              <c:numCache>
                <c:ptCount val="46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'Wealth by Age data'!$C$1</c:f>
              <c:strCache>
                <c:ptCount val="1"/>
                <c:pt idx="0">
                  <c:v>Consumption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'Wealth by Age data'!$A$3:$A$48</c:f>
              <c:numCache>
                <c:ptCount val="46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69</c:v>
                </c:pt>
                <c:pt idx="34">
                  <c:v>70</c:v>
                </c:pt>
                <c:pt idx="35">
                  <c:v>71</c:v>
                </c:pt>
                <c:pt idx="36">
                  <c:v>72</c:v>
                </c:pt>
                <c:pt idx="37">
                  <c:v>73</c:v>
                </c:pt>
                <c:pt idx="38">
                  <c:v>74</c:v>
                </c:pt>
                <c:pt idx="39">
                  <c:v>75</c:v>
                </c:pt>
                <c:pt idx="40">
                  <c:v>76</c:v>
                </c:pt>
                <c:pt idx="41">
                  <c:v>77</c:v>
                </c:pt>
                <c:pt idx="42">
                  <c:v>78</c:v>
                </c:pt>
                <c:pt idx="43">
                  <c:v>79</c:v>
                </c:pt>
                <c:pt idx="44">
                  <c:v>80</c:v>
                </c:pt>
              </c:numCache>
            </c:numRef>
          </c:xVal>
          <c:yVal>
            <c:numRef>
              <c:f>'Wealth by Age data'!$C$3:$C$48</c:f>
              <c:numCache>
                <c:ptCount val="46"/>
                <c:pt idx="0">
                  <c:v>23982.2218</c:v>
                </c:pt>
                <c:pt idx="1">
                  <c:v>23982.2218</c:v>
                </c:pt>
                <c:pt idx="2">
                  <c:v>23982.2218</c:v>
                </c:pt>
                <c:pt idx="3">
                  <c:v>23982.2218</c:v>
                </c:pt>
                <c:pt idx="4">
                  <c:v>23982.2218</c:v>
                </c:pt>
                <c:pt idx="5">
                  <c:v>23982.2218</c:v>
                </c:pt>
                <c:pt idx="6">
                  <c:v>23982.2218</c:v>
                </c:pt>
                <c:pt idx="7">
                  <c:v>23982.2218</c:v>
                </c:pt>
                <c:pt idx="8">
                  <c:v>23982.2218</c:v>
                </c:pt>
                <c:pt idx="9">
                  <c:v>23982.2218</c:v>
                </c:pt>
                <c:pt idx="10">
                  <c:v>23982.2218</c:v>
                </c:pt>
                <c:pt idx="11">
                  <c:v>23982.2218</c:v>
                </c:pt>
                <c:pt idx="12">
                  <c:v>23982.2218</c:v>
                </c:pt>
                <c:pt idx="13">
                  <c:v>23982.2218</c:v>
                </c:pt>
                <c:pt idx="14">
                  <c:v>23982.2218</c:v>
                </c:pt>
                <c:pt idx="15">
                  <c:v>23982.2218</c:v>
                </c:pt>
                <c:pt idx="16">
                  <c:v>23982.2218</c:v>
                </c:pt>
                <c:pt idx="17">
                  <c:v>23982.2218</c:v>
                </c:pt>
                <c:pt idx="18">
                  <c:v>23982.2218</c:v>
                </c:pt>
                <c:pt idx="19">
                  <c:v>23982.2218</c:v>
                </c:pt>
                <c:pt idx="20">
                  <c:v>23982.2218</c:v>
                </c:pt>
                <c:pt idx="21">
                  <c:v>23982.2218</c:v>
                </c:pt>
                <c:pt idx="22">
                  <c:v>23982.2218</c:v>
                </c:pt>
                <c:pt idx="23">
                  <c:v>23982.2218</c:v>
                </c:pt>
                <c:pt idx="24">
                  <c:v>23982.2218</c:v>
                </c:pt>
                <c:pt idx="25">
                  <c:v>23982.2218</c:v>
                </c:pt>
                <c:pt idx="26">
                  <c:v>23982.2218</c:v>
                </c:pt>
                <c:pt idx="27">
                  <c:v>23982.2218</c:v>
                </c:pt>
                <c:pt idx="28">
                  <c:v>23982.2218</c:v>
                </c:pt>
                <c:pt idx="29">
                  <c:v>23982.2218</c:v>
                </c:pt>
                <c:pt idx="30">
                  <c:v>23982.2218</c:v>
                </c:pt>
                <c:pt idx="31">
                  <c:v>23982.2218</c:v>
                </c:pt>
                <c:pt idx="32">
                  <c:v>23982.2218</c:v>
                </c:pt>
                <c:pt idx="33">
                  <c:v>23982.2218</c:v>
                </c:pt>
                <c:pt idx="34">
                  <c:v>23982.2218</c:v>
                </c:pt>
                <c:pt idx="35">
                  <c:v>23982.2218</c:v>
                </c:pt>
                <c:pt idx="36">
                  <c:v>23982.2218</c:v>
                </c:pt>
                <c:pt idx="37">
                  <c:v>23982.2218</c:v>
                </c:pt>
                <c:pt idx="38">
                  <c:v>23982.2218</c:v>
                </c:pt>
                <c:pt idx="39">
                  <c:v>23982.2218</c:v>
                </c:pt>
                <c:pt idx="40">
                  <c:v>23982.2218</c:v>
                </c:pt>
                <c:pt idx="41">
                  <c:v>23982.2218</c:v>
                </c:pt>
                <c:pt idx="42">
                  <c:v>23982.2218</c:v>
                </c:pt>
                <c:pt idx="43">
                  <c:v>23982.2218</c:v>
                </c:pt>
                <c:pt idx="44">
                  <c:v>23982.2218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'Wealth by Age data'!$D$1</c:f>
              <c:strCache>
                <c:ptCount val="1"/>
                <c:pt idx="0">
                  <c:v>Saving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'Wealth by Age data'!$A$3:$A$48</c:f>
              <c:numCache>
                <c:ptCount val="46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69</c:v>
                </c:pt>
                <c:pt idx="34">
                  <c:v>70</c:v>
                </c:pt>
                <c:pt idx="35">
                  <c:v>71</c:v>
                </c:pt>
                <c:pt idx="36">
                  <c:v>72</c:v>
                </c:pt>
                <c:pt idx="37">
                  <c:v>73</c:v>
                </c:pt>
                <c:pt idx="38">
                  <c:v>74</c:v>
                </c:pt>
                <c:pt idx="39">
                  <c:v>75</c:v>
                </c:pt>
                <c:pt idx="40">
                  <c:v>76</c:v>
                </c:pt>
                <c:pt idx="41">
                  <c:v>77</c:v>
                </c:pt>
                <c:pt idx="42">
                  <c:v>78</c:v>
                </c:pt>
                <c:pt idx="43">
                  <c:v>79</c:v>
                </c:pt>
                <c:pt idx="44">
                  <c:v>80</c:v>
                </c:pt>
              </c:numCache>
            </c:numRef>
          </c:xVal>
          <c:yVal>
            <c:numRef>
              <c:f>'Wealth by Age data'!$D$3:$D$48</c:f>
              <c:numCache>
                <c:ptCount val="46"/>
                <c:pt idx="0">
                  <c:v>6017.778200000001</c:v>
                </c:pt>
                <c:pt idx="1">
                  <c:v>6017.778200000001</c:v>
                </c:pt>
                <c:pt idx="2">
                  <c:v>6017.778200000001</c:v>
                </c:pt>
                <c:pt idx="3">
                  <c:v>6017.778200000001</c:v>
                </c:pt>
                <c:pt idx="4">
                  <c:v>6017.778200000001</c:v>
                </c:pt>
                <c:pt idx="5">
                  <c:v>6017.778200000001</c:v>
                </c:pt>
                <c:pt idx="6">
                  <c:v>6017.778200000001</c:v>
                </c:pt>
                <c:pt idx="7">
                  <c:v>6017.778200000001</c:v>
                </c:pt>
                <c:pt idx="8">
                  <c:v>6017.778200000001</c:v>
                </c:pt>
                <c:pt idx="9">
                  <c:v>6017.778200000001</c:v>
                </c:pt>
                <c:pt idx="10">
                  <c:v>6017.778200000001</c:v>
                </c:pt>
                <c:pt idx="11">
                  <c:v>6017.778200000001</c:v>
                </c:pt>
                <c:pt idx="12">
                  <c:v>6017.778200000001</c:v>
                </c:pt>
                <c:pt idx="13">
                  <c:v>6017.778200000001</c:v>
                </c:pt>
                <c:pt idx="14">
                  <c:v>6017.778200000001</c:v>
                </c:pt>
                <c:pt idx="15">
                  <c:v>6017.778200000001</c:v>
                </c:pt>
                <c:pt idx="16">
                  <c:v>6017.778200000001</c:v>
                </c:pt>
                <c:pt idx="17">
                  <c:v>6017.778200000001</c:v>
                </c:pt>
                <c:pt idx="18">
                  <c:v>6017.778200000001</c:v>
                </c:pt>
                <c:pt idx="19">
                  <c:v>6017.778200000001</c:v>
                </c:pt>
                <c:pt idx="20">
                  <c:v>6017.778200000001</c:v>
                </c:pt>
                <c:pt idx="21">
                  <c:v>6017.778200000001</c:v>
                </c:pt>
                <c:pt idx="22">
                  <c:v>6017.778200000001</c:v>
                </c:pt>
                <c:pt idx="23">
                  <c:v>6017.778200000001</c:v>
                </c:pt>
                <c:pt idx="24">
                  <c:v>6017.778200000001</c:v>
                </c:pt>
                <c:pt idx="25">
                  <c:v>6017.778200000001</c:v>
                </c:pt>
                <c:pt idx="26">
                  <c:v>6017.778200000001</c:v>
                </c:pt>
                <c:pt idx="27">
                  <c:v>6017.778200000001</c:v>
                </c:pt>
                <c:pt idx="28">
                  <c:v>6017.778200000001</c:v>
                </c:pt>
                <c:pt idx="29">
                  <c:v>6017.778200000001</c:v>
                </c:pt>
                <c:pt idx="30">
                  <c:v>-23982.2218</c:v>
                </c:pt>
                <c:pt idx="31">
                  <c:v>-23982.2218</c:v>
                </c:pt>
                <c:pt idx="32">
                  <c:v>-23982.2218</c:v>
                </c:pt>
                <c:pt idx="33">
                  <c:v>-23982.2218</c:v>
                </c:pt>
                <c:pt idx="34">
                  <c:v>-23982.2218</c:v>
                </c:pt>
                <c:pt idx="35">
                  <c:v>-23982.2218</c:v>
                </c:pt>
                <c:pt idx="36">
                  <c:v>-23982.2218</c:v>
                </c:pt>
                <c:pt idx="37">
                  <c:v>-23982.2218</c:v>
                </c:pt>
                <c:pt idx="38">
                  <c:v>-23982.2218</c:v>
                </c:pt>
                <c:pt idx="39">
                  <c:v>-23982.2218</c:v>
                </c:pt>
                <c:pt idx="40">
                  <c:v>-23982.2218</c:v>
                </c:pt>
                <c:pt idx="41">
                  <c:v>-23982.2218</c:v>
                </c:pt>
                <c:pt idx="42">
                  <c:v>-23982.2218</c:v>
                </c:pt>
                <c:pt idx="43">
                  <c:v>-23982.2218</c:v>
                </c:pt>
                <c:pt idx="44">
                  <c:v>-23982.2218</c:v>
                </c:pt>
              </c:numCache>
            </c:numRef>
          </c:yVal>
          <c:smooth val="0"/>
        </c:ser>
        <c:axId val="31780354"/>
        <c:axId val="17587731"/>
      </c:scatterChart>
      <c:valAx>
        <c:axId val="31780354"/>
        <c:scaling>
          <c:orientation val="minMax"/>
          <c:max val="80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87731"/>
        <c:crosses val="autoZero"/>
        <c:crossBetween val="midCat"/>
        <c:dispUnits/>
        <c:majorUnit val="5"/>
        <c:minorUnit val="1"/>
      </c:valAx>
      <c:valAx>
        <c:axId val="1758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80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68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Human Capital, Financial Capital and Total Lifetime Wealth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'Wealth by Age data'!$F$1</c:f>
              <c:strCache>
                <c:ptCount val="1"/>
                <c:pt idx="0">
                  <c:v>Human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'Wealth by Age data'!$A$2:$A$47</c:f>
              <c:numCache>
                <c:ptCount val="46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76</c:v>
                </c:pt>
                <c:pt idx="42">
                  <c:v>77</c:v>
                </c:pt>
                <c:pt idx="43">
                  <c:v>78</c:v>
                </c:pt>
                <c:pt idx="44">
                  <c:v>79</c:v>
                </c:pt>
                <c:pt idx="45">
                  <c:v>80</c:v>
                </c:pt>
              </c:numCache>
            </c:numRef>
          </c:xVal>
          <c:yVal>
            <c:numRef>
              <c:f>'Wealth by Age data'!$F$2:$F$47</c:f>
              <c:numCache>
                <c:ptCount val="46"/>
                <c:pt idx="0">
                  <c:v>588013.2404840931</c:v>
                </c:pt>
                <c:pt idx="1">
                  <c:v>575653.6376986159</c:v>
                </c:pt>
                <c:pt idx="2">
                  <c:v>562923.2468295745</c:v>
                </c:pt>
                <c:pt idx="3">
                  <c:v>549810.9442344616</c:v>
                </c:pt>
                <c:pt idx="4">
                  <c:v>536305.2725614955</c:v>
                </c:pt>
                <c:pt idx="5">
                  <c:v>522394.43073834036</c:v>
                </c:pt>
                <c:pt idx="6">
                  <c:v>508066.2636604905</c:v>
                </c:pt>
                <c:pt idx="7">
                  <c:v>493308.2515703054</c:v>
                </c:pt>
                <c:pt idx="8">
                  <c:v>478107.4991174145</c:v>
                </c:pt>
                <c:pt idx="9">
                  <c:v>462450.7240909368</c:v>
                </c:pt>
                <c:pt idx="10">
                  <c:v>446324.24581366504</c:v>
                </c:pt>
                <c:pt idx="11">
                  <c:v>429713.973188075</c:v>
                </c:pt>
                <c:pt idx="12">
                  <c:v>412605.39238371723</c:v>
                </c:pt>
                <c:pt idx="13">
                  <c:v>394983.5541552288</c:v>
                </c:pt>
                <c:pt idx="14">
                  <c:v>376833.0607798856</c:v>
                </c:pt>
                <c:pt idx="15">
                  <c:v>358138.0526032824</c:v>
                </c:pt>
                <c:pt idx="16">
                  <c:v>338882.1941813808</c:v>
                </c:pt>
                <c:pt idx="17">
                  <c:v>319048.66000682215</c:v>
                </c:pt>
                <c:pt idx="18">
                  <c:v>298620.11980702676</c:v>
                </c:pt>
                <c:pt idx="19">
                  <c:v>277578.72340123774</c:v>
                </c:pt>
                <c:pt idx="20">
                  <c:v>255906.08510327482</c:v>
                </c:pt>
                <c:pt idx="21">
                  <c:v>233583.26765637306</c:v>
                </c:pt>
                <c:pt idx="22">
                  <c:v>210590.76568606423</c:v>
                </c:pt>
                <c:pt idx="23">
                  <c:v>186908.48865664625</c:v>
                </c:pt>
                <c:pt idx="24">
                  <c:v>162515.7433163456</c:v>
                </c:pt>
                <c:pt idx="25">
                  <c:v>137391.2156158359</c:v>
                </c:pt>
                <c:pt idx="26">
                  <c:v>111512.95208431105</c:v>
                </c:pt>
                <c:pt idx="27">
                  <c:v>84858.34064684044</c:v>
                </c:pt>
                <c:pt idx="28">
                  <c:v>57404.0908662456</c:v>
                </c:pt>
                <c:pt idx="29">
                  <c:v>29126.213592233034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'Wealth by Age data'!$G$1</c:f>
              <c:strCache>
                <c:ptCount val="1"/>
                <c:pt idx="0">
                  <c:v>Total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'Wealth by Age data'!$A$2:$A$47</c:f>
              <c:numCache>
                <c:ptCount val="46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76</c:v>
                </c:pt>
                <c:pt idx="42">
                  <c:v>77</c:v>
                </c:pt>
                <c:pt idx="43">
                  <c:v>78</c:v>
                </c:pt>
                <c:pt idx="44">
                  <c:v>79</c:v>
                </c:pt>
                <c:pt idx="45">
                  <c:v>80</c:v>
                </c:pt>
              </c:numCache>
            </c:numRef>
          </c:xVal>
          <c:yVal>
            <c:numRef>
              <c:f>'Wealth by Age data'!$G$2:$G$47</c:f>
              <c:numCache>
                <c:ptCount val="46"/>
                <c:pt idx="0">
                  <c:v>588013.2404840931</c:v>
                </c:pt>
                <c:pt idx="1">
                  <c:v>581671.415898616</c:v>
                </c:pt>
                <c:pt idx="2">
                  <c:v>575139.3365755745</c:v>
                </c:pt>
                <c:pt idx="3">
                  <c:v>568411.2948728417</c:v>
                </c:pt>
                <c:pt idx="4">
                  <c:v>561481.411919027</c:v>
                </c:pt>
                <c:pt idx="5">
                  <c:v>554343.6324765977</c:v>
                </c:pt>
                <c:pt idx="6">
                  <c:v>546991.7196508956</c:v>
                </c:pt>
                <c:pt idx="7">
                  <c:v>539419.2494404226</c:v>
                </c:pt>
                <c:pt idx="8">
                  <c:v>531619.6051236353</c:v>
                </c:pt>
                <c:pt idx="9">
                  <c:v>523585.97147734417</c:v>
                </c:pt>
                <c:pt idx="10">
                  <c:v>515311.3288216646</c:v>
                </c:pt>
                <c:pt idx="11">
                  <c:v>506788.44688631454</c:v>
                </c:pt>
                <c:pt idx="12">
                  <c:v>498009.878492904</c:v>
                </c:pt>
                <c:pt idx="13">
                  <c:v>488967.95304769115</c:v>
                </c:pt>
                <c:pt idx="14">
                  <c:v>479654.76983912184</c:v>
                </c:pt>
                <c:pt idx="15">
                  <c:v>470062.1911342957</c:v>
                </c:pt>
                <c:pt idx="16">
                  <c:v>460181.8350683246</c:v>
                </c:pt>
                <c:pt idx="17">
                  <c:v>450005.06832037424</c:v>
                </c:pt>
                <c:pt idx="18">
                  <c:v>439522.9985699854</c:v>
                </c:pt>
                <c:pt idx="19">
                  <c:v>428726.4667270852</c:v>
                </c:pt>
                <c:pt idx="20">
                  <c:v>417606.0389288977</c:v>
                </c:pt>
                <c:pt idx="21">
                  <c:v>406151.9982967646</c:v>
                </c:pt>
                <c:pt idx="22">
                  <c:v>394354.33644566755</c:v>
                </c:pt>
                <c:pt idx="23">
                  <c:v>382202.7447390377</c:v>
                </c:pt>
                <c:pt idx="24">
                  <c:v>369686.60528120876</c:v>
                </c:pt>
                <c:pt idx="25">
                  <c:v>356794.98163964495</c:v>
                </c:pt>
                <c:pt idx="26">
                  <c:v>343516.6092888344</c:v>
                </c:pt>
                <c:pt idx="27">
                  <c:v>329839.8857674995</c:v>
                </c:pt>
                <c:pt idx="28">
                  <c:v>315752.8605405244</c:v>
                </c:pt>
                <c:pt idx="29">
                  <c:v>301243.2245567402</c:v>
                </c:pt>
                <c:pt idx="30">
                  <c:v>286298.2994934424</c:v>
                </c:pt>
                <c:pt idx="31">
                  <c:v>270905.0266782457</c:v>
                </c:pt>
                <c:pt idx="32">
                  <c:v>255049.95567859308</c:v>
                </c:pt>
                <c:pt idx="33">
                  <c:v>238719.23254895088</c:v>
                </c:pt>
                <c:pt idx="34">
                  <c:v>221898.5877254194</c:v>
                </c:pt>
                <c:pt idx="35">
                  <c:v>204573.32355718198</c:v>
                </c:pt>
                <c:pt idx="36">
                  <c:v>186728.30146389746</c:v>
                </c:pt>
                <c:pt idx="37">
                  <c:v>168347.9287078144</c:v>
                </c:pt>
                <c:pt idx="38">
                  <c:v>149416.14476904884</c:v>
                </c:pt>
                <c:pt idx="39">
                  <c:v>129916.40731212031</c:v>
                </c:pt>
                <c:pt idx="40">
                  <c:v>109831.67773148391</c:v>
                </c:pt>
                <c:pt idx="41">
                  <c:v>89144.40626342843</c:v>
                </c:pt>
                <c:pt idx="42">
                  <c:v>67836.51665133129</c:v>
                </c:pt>
                <c:pt idx="43">
                  <c:v>45889.390350871225</c:v>
                </c:pt>
                <c:pt idx="44">
                  <c:v>23283.85026139736</c:v>
                </c:pt>
                <c:pt idx="45">
                  <c:v>0.14396923928507022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'Wealth by Age data'!$E$1</c:f>
              <c:strCache>
                <c:ptCount val="1"/>
                <c:pt idx="0">
                  <c:v>Fund at year end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'Wealth by Age data'!$A$2:$A$47</c:f>
              <c:numCache>
                <c:ptCount val="46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76</c:v>
                </c:pt>
                <c:pt idx="42">
                  <c:v>77</c:v>
                </c:pt>
                <c:pt idx="43">
                  <c:v>78</c:v>
                </c:pt>
                <c:pt idx="44">
                  <c:v>79</c:v>
                </c:pt>
                <c:pt idx="45">
                  <c:v>80</c:v>
                </c:pt>
              </c:numCache>
            </c:numRef>
          </c:xVal>
          <c:yVal>
            <c:numRef>
              <c:f>'Wealth by Age data'!$E$2:$E$47</c:f>
              <c:numCache>
                <c:ptCount val="46"/>
                <c:pt idx="0">
                  <c:v>0</c:v>
                </c:pt>
                <c:pt idx="1">
                  <c:v>6017.778200000001</c:v>
                </c:pt>
                <c:pt idx="2">
                  <c:v>12216.089746000001</c:v>
                </c:pt>
                <c:pt idx="3">
                  <c:v>18600.350638380005</c:v>
                </c:pt>
                <c:pt idx="4">
                  <c:v>25176.139357531407</c:v>
                </c:pt>
                <c:pt idx="5">
                  <c:v>31949.20173825735</c:v>
                </c:pt>
                <c:pt idx="6">
                  <c:v>38925.45599040507</c:v>
                </c:pt>
                <c:pt idx="7">
                  <c:v>46110.99787011722</c:v>
                </c:pt>
                <c:pt idx="8">
                  <c:v>53512.10600622074</c:v>
                </c:pt>
                <c:pt idx="9">
                  <c:v>61135.24738640736</c:v>
                </c:pt>
                <c:pt idx="10">
                  <c:v>68987.08300799958</c:v>
                </c:pt>
                <c:pt idx="11">
                  <c:v>77074.47369823957</c:v>
                </c:pt>
                <c:pt idx="12">
                  <c:v>85404.48610918676</c:v>
                </c:pt>
                <c:pt idx="13">
                  <c:v>93984.39889246237</c:v>
                </c:pt>
                <c:pt idx="14">
                  <c:v>102821.70905923625</c:v>
                </c:pt>
                <c:pt idx="15">
                  <c:v>111924.13853101335</c:v>
                </c:pt>
                <c:pt idx="16">
                  <c:v>121299.64088694376</c:v>
                </c:pt>
                <c:pt idx="17">
                  <c:v>130956.40831355208</c:v>
                </c:pt>
                <c:pt idx="18">
                  <c:v>140902.87876295866</c:v>
                </c:pt>
                <c:pt idx="19">
                  <c:v>151147.74332584743</c:v>
                </c:pt>
                <c:pt idx="20">
                  <c:v>161699.95382562286</c:v>
                </c:pt>
                <c:pt idx="21">
                  <c:v>172568.73064039156</c:v>
                </c:pt>
                <c:pt idx="22">
                  <c:v>183763.57075960332</c:v>
                </c:pt>
                <c:pt idx="23">
                  <c:v>195294.25608239142</c:v>
                </c:pt>
                <c:pt idx="24">
                  <c:v>207170.86196486317</c:v>
                </c:pt>
                <c:pt idx="25">
                  <c:v>219403.76602380906</c:v>
                </c:pt>
                <c:pt idx="26">
                  <c:v>232003.65720452333</c:v>
                </c:pt>
                <c:pt idx="27">
                  <c:v>244981.54512065905</c:v>
                </c:pt>
                <c:pt idx="28">
                  <c:v>258348.76967427882</c:v>
                </c:pt>
                <c:pt idx="29">
                  <c:v>272117.0109645072</c:v>
                </c:pt>
                <c:pt idx="30">
                  <c:v>286298.2994934424</c:v>
                </c:pt>
                <c:pt idx="31">
                  <c:v>270905.0266782457</c:v>
                </c:pt>
                <c:pt idx="32">
                  <c:v>255049.95567859308</c:v>
                </c:pt>
                <c:pt idx="33">
                  <c:v>238719.23254895088</c:v>
                </c:pt>
                <c:pt idx="34">
                  <c:v>221898.5877254194</c:v>
                </c:pt>
                <c:pt idx="35">
                  <c:v>204573.32355718198</c:v>
                </c:pt>
                <c:pt idx="36">
                  <c:v>186728.30146389746</c:v>
                </c:pt>
                <c:pt idx="37">
                  <c:v>168347.9287078144</c:v>
                </c:pt>
                <c:pt idx="38">
                  <c:v>149416.14476904884</c:v>
                </c:pt>
                <c:pt idx="39">
                  <c:v>129916.40731212031</c:v>
                </c:pt>
                <c:pt idx="40">
                  <c:v>109831.67773148391</c:v>
                </c:pt>
                <c:pt idx="41">
                  <c:v>89144.40626342843</c:v>
                </c:pt>
                <c:pt idx="42">
                  <c:v>67836.51665133129</c:v>
                </c:pt>
                <c:pt idx="43">
                  <c:v>45889.390350871225</c:v>
                </c:pt>
                <c:pt idx="44">
                  <c:v>23283.85026139736</c:v>
                </c:pt>
                <c:pt idx="45">
                  <c:v>0.14396923928507022</c:v>
                </c:pt>
              </c:numCache>
            </c:numRef>
          </c:yVal>
          <c:smooth val="0"/>
        </c:ser>
        <c:axId val="24071852"/>
        <c:axId val="15320077"/>
      </c:scatterChart>
      <c:valAx>
        <c:axId val="24071852"/>
        <c:scaling>
          <c:orientation val="minMax"/>
          <c:max val="80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0077"/>
        <c:crosses val="autoZero"/>
        <c:crossBetween val="midCat"/>
        <c:dispUnits/>
        <c:majorUnit val="5"/>
        <c:minorUnit val="1"/>
      </c:valAx>
      <c:valAx>
        <c:axId val="1532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718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pane ySplit="495" topLeftCell="BM29" activePane="bottomLeft" state="split"/>
      <selection pane="topLeft" activeCell="A1" sqref="A1:IV1"/>
      <selection pane="bottomLeft" activeCell="A32" sqref="A32"/>
    </sheetView>
  </sheetViews>
  <sheetFormatPr defaultColWidth="9.140625" defaultRowHeight="12.75"/>
  <cols>
    <col min="1" max="1" width="9.140625" style="1" customWidth="1"/>
    <col min="2" max="2" width="11.28125" style="1" bestFit="1" customWidth="1"/>
    <col min="3" max="3" width="11.8515625" style="1" bestFit="1" customWidth="1"/>
    <col min="4" max="4" width="9.140625" style="1" customWidth="1"/>
    <col min="5" max="5" width="15.00390625" style="1" bestFit="1" customWidth="1"/>
    <col min="6" max="6" width="13.140625" style="1" bestFit="1" customWidth="1"/>
    <col min="7" max="7" width="12.28125" style="1" bestFit="1" customWidth="1"/>
    <col min="8" max="8" width="19.28125" style="1" bestFit="1" customWidth="1"/>
    <col min="9" max="16384" width="9.14062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1">
        <v>35</v>
      </c>
      <c r="E2" s="3">
        <v>0</v>
      </c>
      <c r="F2" s="5">
        <f>-PV(0.03,65-A2,B3)</f>
        <v>588013.2404840931</v>
      </c>
      <c r="G2" s="2">
        <f>+F2+E2</f>
        <v>588013.2404840931</v>
      </c>
      <c r="H2" s="2">
        <f>-PV(0.03,80-A2,C3)</f>
        <v>588013.2024130657</v>
      </c>
      <c r="I2" s="3">
        <f>+G2-H2</f>
        <v>0.03807102737482637</v>
      </c>
    </row>
    <row r="3" spans="1:10" ht="12.75">
      <c r="A3" s="1">
        <f>+A2+1</f>
        <v>36</v>
      </c>
      <c r="B3" s="2">
        <v>30000</v>
      </c>
      <c r="C3" s="2">
        <v>23982.2218</v>
      </c>
      <c r="D3" s="3">
        <f>+B3-C3</f>
        <v>6017.778200000001</v>
      </c>
      <c r="E3" s="3">
        <f>+D3</f>
        <v>6017.778200000001</v>
      </c>
      <c r="F3" s="5">
        <f>-PV(0.03,65-A3,B3)</f>
        <v>575653.6376986159</v>
      </c>
      <c r="G3" s="2">
        <f>+F3+E3</f>
        <v>581671.415898616</v>
      </c>
      <c r="H3" s="2">
        <f aca="true" t="shared" si="0" ref="H3:H47">-PV(0.03,80-A3,C4)</f>
        <v>581671.3766854577</v>
      </c>
      <c r="I3" s="3">
        <f aca="true" t="shared" si="1" ref="I3:I47">+G3-H3</f>
        <v>0.03921315830666572</v>
      </c>
      <c r="J3" s="6"/>
    </row>
    <row r="4" spans="1:10" ht="12.75">
      <c r="A4" s="1">
        <f aca="true" t="shared" si="2" ref="A4:A47">+A3+1</f>
        <v>37</v>
      </c>
      <c r="B4" s="2">
        <v>30000</v>
      </c>
      <c r="C4" s="2">
        <f>+C3</f>
        <v>23982.2218</v>
      </c>
      <c r="D4" s="3">
        <f>+B4-C4</f>
        <v>6017.778200000001</v>
      </c>
      <c r="E4" s="3">
        <f>+D4+E3*(1.03)</f>
        <v>12216.089746000001</v>
      </c>
      <c r="F4" s="5">
        <f aca="true" t="shared" si="3" ref="F4:F33">-PV(0.03,65-A4,B4)</f>
        <v>562923.2468295745</v>
      </c>
      <c r="G4" s="2">
        <f aca="true" t="shared" si="4" ref="G4:G47">+F4+E4</f>
        <v>575139.3365755745</v>
      </c>
      <c r="H4" s="2">
        <f t="shared" si="0"/>
        <v>575139.2961860215</v>
      </c>
      <c r="I4" s="3">
        <f t="shared" si="1"/>
        <v>0.040389552945271134</v>
      </c>
      <c r="J4" s="6"/>
    </row>
    <row r="5" spans="1:10" ht="12.75">
      <c r="A5" s="1">
        <f t="shared" si="2"/>
        <v>38</v>
      </c>
      <c r="B5" s="2">
        <v>30000</v>
      </c>
      <c r="C5" s="2">
        <f aca="true" t="shared" si="5" ref="C5:C47">+C4</f>
        <v>23982.2218</v>
      </c>
      <c r="D5" s="3">
        <f aca="true" t="shared" si="6" ref="D5:D15">+B5-C5</f>
        <v>6017.778200000001</v>
      </c>
      <c r="E5" s="3">
        <f aca="true" t="shared" si="7" ref="E5:E15">+D5+E4*(1.03)</f>
        <v>18600.350638380005</v>
      </c>
      <c r="F5" s="5">
        <f t="shared" si="3"/>
        <v>549810.9442344616</v>
      </c>
      <c r="G5" s="2">
        <f t="shared" si="4"/>
        <v>568411.2948728417</v>
      </c>
      <c r="H5" s="2">
        <f t="shared" si="0"/>
        <v>568411.2532716021</v>
      </c>
      <c r="I5" s="3">
        <f t="shared" si="1"/>
        <v>0.041601239587180316</v>
      </c>
      <c r="J5" s="6"/>
    </row>
    <row r="6" spans="1:10" ht="12.75">
      <c r="A6" s="1">
        <f t="shared" si="2"/>
        <v>39</v>
      </c>
      <c r="B6" s="2">
        <v>30000</v>
      </c>
      <c r="C6" s="2">
        <f t="shared" si="5"/>
        <v>23982.2218</v>
      </c>
      <c r="D6" s="3">
        <f t="shared" si="6"/>
        <v>6017.778200000001</v>
      </c>
      <c r="E6" s="3">
        <f t="shared" si="7"/>
        <v>25176.139357531407</v>
      </c>
      <c r="F6" s="5">
        <f t="shared" si="3"/>
        <v>536305.2725614955</v>
      </c>
      <c r="G6" s="2">
        <f t="shared" si="4"/>
        <v>561481.411919027</v>
      </c>
      <c r="H6" s="2">
        <f t="shared" si="0"/>
        <v>561481.3690697502</v>
      </c>
      <c r="I6" s="3">
        <f t="shared" si="1"/>
        <v>0.04284927679691464</v>
      </c>
      <c r="J6" s="6"/>
    </row>
    <row r="7" spans="1:10" ht="12.75">
      <c r="A7" s="1">
        <f t="shared" si="2"/>
        <v>40</v>
      </c>
      <c r="B7" s="2">
        <v>30000</v>
      </c>
      <c r="C7" s="2">
        <f t="shared" si="5"/>
        <v>23982.2218</v>
      </c>
      <c r="D7" s="3">
        <f t="shared" si="6"/>
        <v>6017.778200000001</v>
      </c>
      <c r="E7" s="3">
        <f t="shared" si="7"/>
        <v>31949.20173825735</v>
      </c>
      <c r="F7" s="5">
        <f t="shared" si="3"/>
        <v>522394.43073834036</v>
      </c>
      <c r="G7" s="2">
        <f t="shared" si="4"/>
        <v>554343.6324765977</v>
      </c>
      <c r="H7" s="2">
        <f t="shared" si="0"/>
        <v>554343.5883418426</v>
      </c>
      <c r="I7" s="3">
        <f t="shared" si="1"/>
        <v>0.04413475503679365</v>
      </c>
      <c r="J7" s="6"/>
    </row>
    <row r="8" spans="1:10" ht="12.75">
      <c r="A8" s="1">
        <f t="shared" si="2"/>
        <v>41</v>
      </c>
      <c r="B8" s="2">
        <v>30000</v>
      </c>
      <c r="C8" s="2">
        <f t="shared" si="5"/>
        <v>23982.2218</v>
      </c>
      <c r="D8" s="3">
        <f t="shared" si="6"/>
        <v>6017.778200000001</v>
      </c>
      <c r="E8" s="3">
        <f t="shared" si="7"/>
        <v>38925.45599040507</v>
      </c>
      <c r="F8" s="5">
        <f t="shared" si="3"/>
        <v>508066.2636604905</v>
      </c>
      <c r="G8" s="2">
        <f t="shared" si="4"/>
        <v>546991.7196508956</v>
      </c>
      <c r="H8" s="2">
        <f t="shared" si="0"/>
        <v>546991.6741920981</v>
      </c>
      <c r="I8" s="3">
        <f t="shared" si="1"/>
        <v>0.04545879748184234</v>
      </c>
      <c r="J8" s="6"/>
    </row>
    <row r="9" spans="1:10" ht="12.75">
      <c r="A9" s="1">
        <f t="shared" si="2"/>
        <v>42</v>
      </c>
      <c r="B9" s="2">
        <v>30000</v>
      </c>
      <c r="C9" s="2">
        <f t="shared" si="5"/>
        <v>23982.2218</v>
      </c>
      <c r="D9" s="3">
        <f t="shared" si="6"/>
        <v>6017.778200000001</v>
      </c>
      <c r="E9" s="3">
        <f t="shared" si="7"/>
        <v>46110.99787011722</v>
      </c>
      <c r="F9" s="5">
        <f t="shared" si="3"/>
        <v>493308.2515703054</v>
      </c>
      <c r="G9" s="2">
        <f t="shared" si="4"/>
        <v>539419.2494404226</v>
      </c>
      <c r="H9" s="2">
        <f t="shared" si="0"/>
        <v>539419.202617861</v>
      </c>
      <c r="I9" s="3">
        <f t="shared" si="1"/>
        <v>0.04682256164960563</v>
      </c>
      <c r="J9" s="6"/>
    </row>
    <row r="10" spans="1:10" ht="12.75">
      <c r="A10" s="1">
        <f t="shared" si="2"/>
        <v>43</v>
      </c>
      <c r="B10" s="2">
        <v>30000</v>
      </c>
      <c r="C10" s="2">
        <f t="shared" si="5"/>
        <v>23982.2218</v>
      </c>
      <c r="D10" s="3">
        <f t="shared" si="6"/>
        <v>6017.778200000001</v>
      </c>
      <c r="E10" s="3">
        <f t="shared" si="7"/>
        <v>53512.10600622074</v>
      </c>
      <c r="F10" s="5">
        <f t="shared" si="3"/>
        <v>478107.4991174145</v>
      </c>
      <c r="G10" s="2">
        <f t="shared" si="4"/>
        <v>531619.6051236353</v>
      </c>
      <c r="H10" s="2">
        <f t="shared" si="0"/>
        <v>531619.5568963968</v>
      </c>
      <c r="I10" s="3">
        <f t="shared" si="1"/>
        <v>0.04822723846882582</v>
      </c>
      <c r="J10" s="6"/>
    </row>
    <row r="11" spans="1:10" ht="12.75">
      <c r="A11" s="1">
        <f t="shared" si="2"/>
        <v>44</v>
      </c>
      <c r="B11" s="2">
        <v>30000</v>
      </c>
      <c r="C11" s="2">
        <f t="shared" si="5"/>
        <v>23982.2218</v>
      </c>
      <c r="D11" s="3">
        <f t="shared" si="6"/>
        <v>6017.778200000001</v>
      </c>
      <c r="E11" s="3">
        <f t="shared" si="7"/>
        <v>61135.24738640736</v>
      </c>
      <c r="F11" s="5">
        <f t="shared" si="3"/>
        <v>462450.7240909368</v>
      </c>
      <c r="G11" s="2">
        <f t="shared" si="4"/>
        <v>523585.97147734417</v>
      </c>
      <c r="H11" s="2">
        <f t="shared" si="0"/>
        <v>523585.9218032887</v>
      </c>
      <c r="I11" s="3">
        <f t="shared" si="1"/>
        <v>0.0496740554808639</v>
      </c>
      <c r="J11" s="6"/>
    </row>
    <row r="12" spans="1:10" ht="12.75">
      <c r="A12" s="1">
        <f t="shared" si="2"/>
        <v>45</v>
      </c>
      <c r="B12" s="2">
        <v>30000</v>
      </c>
      <c r="C12" s="2">
        <f t="shared" si="5"/>
        <v>23982.2218</v>
      </c>
      <c r="D12" s="3">
        <f t="shared" si="6"/>
        <v>6017.778200000001</v>
      </c>
      <c r="E12" s="3">
        <f t="shared" si="7"/>
        <v>68987.08300799958</v>
      </c>
      <c r="F12" s="5">
        <f t="shared" si="3"/>
        <v>446324.24581366504</v>
      </c>
      <c r="G12" s="2">
        <f t="shared" si="4"/>
        <v>515311.3288216646</v>
      </c>
      <c r="H12" s="2">
        <f t="shared" si="0"/>
        <v>515311.27765738737</v>
      </c>
      <c r="I12" s="3">
        <f t="shared" si="1"/>
        <v>0.05116427724715322</v>
      </c>
      <c r="J12" s="6"/>
    </row>
    <row r="13" spans="1:10" ht="12.75">
      <c r="A13" s="1">
        <f t="shared" si="2"/>
        <v>46</v>
      </c>
      <c r="B13" s="2">
        <v>30000</v>
      </c>
      <c r="C13" s="2">
        <f t="shared" si="5"/>
        <v>23982.2218</v>
      </c>
      <c r="D13" s="3">
        <f t="shared" si="6"/>
        <v>6017.778200000001</v>
      </c>
      <c r="E13" s="3">
        <f t="shared" si="7"/>
        <v>77074.47369823957</v>
      </c>
      <c r="F13" s="5">
        <f t="shared" si="3"/>
        <v>429713.973188075</v>
      </c>
      <c r="G13" s="2">
        <f t="shared" si="4"/>
        <v>506788.44688631454</v>
      </c>
      <c r="H13" s="2">
        <f t="shared" si="0"/>
        <v>506788.39418710896</v>
      </c>
      <c r="I13" s="3">
        <f t="shared" si="1"/>
        <v>0.05269920558203012</v>
      </c>
      <c r="J13" s="6"/>
    </row>
    <row r="14" spans="1:10" ht="12.75">
      <c r="A14" s="1">
        <f t="shared" si="2"/>
        <v>47</v>
      </c>
      <c r="B14" s="2">
        <v>30000</v>
      </c>
      <c r="C14" s="2">
        <f t="shared" si="5"/>
        <v>23982.2218</v>
      </c>
      <c r="D14" s="3">
        <f t="shared" si="6"/>
        <v>6017.778200000001</v>
      </c>
      <c r="E14" s="3">
        <f t="shared" si="7"/>
        <v>85404.48610918676</v>
      </c>
      <c r="F14" s="5">
        <f t="shared" si="3"/>
        <v>412605.39238371723</v>
      </c>
      <c r="G14" s="2">
        <f t="shared" si="4"/>
        <v>498009.878492904</v>
      </c>
      <c r="H14" s="2">
        <f t="shared" si="0"/>
        <v>498009.8242127223</v>
      </c>
      <c r="I14" s="3">
        <f t="shared" si="1"/>
        <v>0.05428018170641735</v>
      </c>
      <c r="J14" s="6"/>
    </row>
    <row r="15" spans="1:10" ht="12.75">
      <c r="A15" s="1">
        <f t="shared" si="2"/>
        <v>48</v>
      </c>
      <c r="B15" s="2">
        <v>30000</v>
      </c>
      <c r="C15" s="2">
        <f t="shared" si="5"/>
        <v>23982.2218</v>
      </c>
      <c r="D15" s="3">
        <f t="shared" si="6"/>
        <v>6017.778200000001</v>
      </c>
      <c r="E15" s="3">
        <f t="shared" si="7"/>
        <v>93984.39889246237</v>
      </c>
      <c r="F15" s="5">
        <f t="shared" si="3"/>
        <v>394983.5541552288</v>
      </c>
      <c r="G15" s="2">
        <f t="shared" si="4"/>
        <v>488967.95304769115</v>
      </c>
      <c r="H15" s="2">
        <f t="shared" si="0"/>
        <v>488967.8971391039</v>
      </c>
      <c r="I15" s="3">
        <f t="shared" si="1"/>
        <v>0.05590858723735437</v>
      </c>
      <c r="J15" s="6"/>
    </row>
    <row r="16" spans="1:10" ht="12.75">
      <c r="A16" s="1">
        <f t="shared" si="2"/>
        <v>49</v>
      </c>
      <c r="B16" s="2">
        <v>30000</v>
      </c>
      <c r="C16" s="2">
        <f t="shared" si="5"/>
        <v>23982.2218</v>
      </c>
      <c r="D16" s="3">
        <f aca="true" t="shared" si="8" ref="D16:D34">+B16-C16</f>
        <v>6017.778200000001</v>
      </c>
      <c r="E16" s="3">
        <f aca="true" t="shared" si="9" ref="E16:E34">+D16+E15*(1.03)</f>
        <v>102821.70905923625</v>
      </c>
      <c r="F16" s="5">
        <f t="shared" si="3"/>
        <v>376833.0607798856</v>
      </c>
      <c r="G16" s="2">
        <f t="shared" si="4"/>
        <v>479654.76983912184</v>
      </c>
      <c r="H16" s="2">
        <f t="shared" si="0"/>
        <v>479654.71225327713</v>
      </c>
      <c r="I16" s="3">
        <f t="shared" si="1"/>
        <v>0.05758584471186623</v>
      </c>
      <c r="J16" s="6"/>
    </row>
    <row r="17" spans="1:10" ht="12.75">
      <c r="A17" s="1">
        <f t="shared" si="2"/>
        <v>50</v>
      </c>
      <c r="B17" s="2">
        <v>30000</v>
      </c>
      <c r="C17" s="2">
        <f t="shared" si="5"/>
        <v>23982.2218</v>
      </c>
      <c r="D17" s="3">
        <f t="shared" si="8"/>
        <v>6017.778200000001</v>
      </c>
      <c r="E17" s="3">
        <f t="shared" si="9"/>
        <v>111924.13853101335</v>
      </c>
      <c r="F17" s="5">
        <f t="shared" si="3"/>
        <v>358138.0526032824</v>
      </c>
      <c r="G17" s="2">
        <f t="shared" si="4"/>
        <v>470062.1911342957</v>
      </c>
      <c r="H17" s="2">
        <f t="shared" si="0"/>
        <v>470062.1318208753</v>
      </c>
      <c r="I17" s="3">
        <f t="shared" si="1"/>
        <v>0.05931342043913901</v>
      </c>
      <c r="J17" s="6"/>
    </row>
    <row r="18" spans="1:10" ht="12.75">
      <c r="A18" s="1">
        <f t="shared" si="2"/>
        <v>51</v>
      </c>
      <c r="B18" s="2">
        <v>30000</v>
      </c>
      <c r="C18" s="2">
        <f t="shared" si="5"/>
        <v>23982.2218</v>
      </c>
      <c r="D18" s="3">
        <f t="shared" si="8"/>
        <v>6017.778200000001</v>
      </c>
      <c r="E18" s="3">
        <f t="shared" si="9"/>
        <v>121299.64088694376</v>
      </c>
      <c r="F18" s="5">
        <f t="shared" si="3"/>
        <v>338882.1941813808</v>
      </c>
      <c r="G18" s="2">
        <f t="shared" si="4"/>
        <v>460181.8350683246</v>
      </c>
      <c r="H18" s="2">
        <f t="shared" si="0"/>
        <v>460181.7739755016</v>
      </c>
      <c r="I18" s="3">
        <f t="shared" si="1"/>
        <v>0.0610928229871206</v>
      </c>
      <c r="J18" s="6"/>
    </row>
    <row r="19" spans="1:10" ht="12.75">
      <c r="A19" s="1">
        <f t="shared" si="2"/>
        <v>52</v>
      </c>
      <c r="B19" s="2">
        <v>30000</v>
      </c>
      <c r="C19" s="2">
        <f t="shared" si="5"/>
        <v>23982.2218</v>
      </c>
      <c r="D19" s="3">
        <f t="shared" si="8"/>
        <v>6017.778200000001</v>
      </c>
      <c r="E19" s="3">
        <f t="shared" si="9"/>
        <v>130956.40831355208</v>
      </c>
      <c r="F19" s="5">
        <f t="shared" si="3"/>
        <v>319048.66000682215</v>
      </c>
      <c r="G19" s="2">
        <f t="shared" si="4"/>
        <v>450005.06832037424</v>
      </c>
      <c r="H19" s="2">
        <f t="shared" si="0"/>
        <v>450005.0053947667</v>
      </c>
      <c r="I19" s="3">
        <f t="shared" si="1"/>
        <v>0.06292560754809529</v>
      </c>
      <c r="J19" s="6"/>
    </row>
    <row r="20" spans="1:9" ht="12.75">
      <c r="A20" s="1">
        <f t="shared" si="2"/>
        <v>53</v>
      </c>
      <c r="B20" s="2">
        <v>30000</v>
      </c>
      <c r="C20" s="2">
        <f t="shared" si="5"/>
        <v>23982.2218</v>
      </c>
      <c r="D20" s="3">
        <f t="shared" si="8"/>
        <v>6017.778200000001</v>
      </c>
      <c r="E20" s="3">
        <f t="shared" si="9"/>
        <v>140902.87876295866</v>
      </c>
      <c r="F20" s="5">
        <f t="shared" si="3"/>
        <v>298620.11980702676</v>
      </c>
      <c r="G20" s="2">
        <f t="shared" si="4"/>
        <v>439522.9985699854</v>
      </c>
      <c r="H20" s="2">
        <f t="shared" si="0"/>
        <v>439522.9337566097</v>
      </c>
      <c r="I20" s="3">
        <f t="shared" si="1"/>
        <v>0.0648133757058531</v>
      </c>
    </row>
    <row r="21" spans="1:9" ht="12.75">
      <c r="A21" s="1">
        <f t="shared" si="2"/>
        <v>54</v>
      </c>
      <c r="B21" s="2">
        <v>30000</v>
      </c>
      <c r="C21" s="2">
        <f t="shared" si="5"/>
        <v>23982.2218</v>
      </c>
      <c r="D21" s="3">
        <f t="shared" si="8"/>
        <v>6017.778200000001</v>
      </c>
      <c r="E21" s="3">
        <f t="shared" si="9"/>
        <v>151147.74332584743</v>
      </c>
      <c r="F21" s="5">
        <f t="shared" si="3"/>
        <v>277578.72340123774</v>
      </c>
      <c r="G21" s="2">
        <f t="shared" si="4"/>
        <v>428726.4667270852</v>
      </c>
      <c r="H21" s="2">
        <f t="shared" si="0"/>
        <v>428726.39996930806</v>
      </c>
      <c r="I21" s="3">
        <f t="shared" si="1"/>
        <v>0.066757777123712</v>
      </c>
    </row>
    <row r="22" spans="1:9" ht="12.75">
      <c r="A22" s="1">
        <f t="shared" si="2"/>
        <v>55</v>
      </c>
      <c r="B22" s="2">
        <v>30000</v>
      </c>
      <c r="C22" s="2">
        <f t="shared" si="5"/>
        <v>23982.2218</v>
      </c>
      <c r="D22" s="3">
        <f t="shared" si="8"/>
        <v>6017.778200000001</v>
      </c>
      <c r="E22" s="3">
        <f t="shared" si="9"/>
        <v>161699.95382562286</v>
      </c>
      <c r="F22" s="5">
        <f t="shared" si="3"/>
        <v>255906.08510327482</v>
      </c>
      <c r="G22" s="2">
        <f t="shared" si="4"/>
        <v>417606.0389288977</v>
      </c>
      <c r="H22" s="2">
        <f t="shared" si="0"/>
        <v>417605.97016838717</v>
      </c>
      <c r="I22" s="3">
        <f t="shared" si="1"/>
        <v>0.06876051053404808</v>
      </c>
    </row>
    <row r="23" spans="1:9" ht="12.75">
      <c r="A23" s="1">
        <f t="shared" si="2"/>
        <v>56</v>
      </c>
      <c r="B23" s="2">
        <v>30000</v>
      </c>
      <c r="C23" s="2">
        <f t="shared" si="5"/>
        <v>23982.2218</v>
      </c>
      <c r="D23" s="3">
        <f t="shared" si="8"/>
        <v>6017.778200000001</v>
      </c>
      <c r="E23" s="3">
        <f t="shared" si="9"/>
        <v>172568.73064039156</v>
      </c>
      <c r="F23" s="5">
        <f t="shared" si="3"/>
        <v>233583.26765637306</v>
      </c>
      <c r="G23" s="2">
        <f t="shared" si="4"/>
        <v>406151.9982967646</v>
      </c>
      <c r="H23" s="2">
        <f t="shared" si="0"/>
        <v>406151.9274734388</v>
      </c>
      <c r="I23" s="3">
        <f t="shared" si="1"/>
        <v>0.07082332583377138</v>
      </c>
    </row>
    <row r="24" spans="1:9" ht="12.75">
      <c r="A24" s="1">
        <f t="shared" si="2"/>
        <v>57</v>
      </c>
      <c r="B24" s="2">
        <v>30000</v>
      </c>
      <c r="C24" s="2">
        <f t="shared" si="5"/>
        <v>23982.2218</v>
      </c>
      <c r="D24" s="3">
        <f t="shared" si="8"/>
        <v>6017.778200000001</v>
      </c>
      <c r="E24" s="3">
        <f t="shared" si="9"/>
        <v>183763.57075960332</v>
      </c>
      <c r="F24" s="5">
        <f t="shared" si="3"/>
        <v>210590.76568606423</v>
      </c>
      <c r="G24" s="2">
        <f t="shared" si="4"/>
        <v>394354.33644566755</v>
      </c>
      <c r="H24" s="2">
        <f t="shared" si="0"/>
        <v>394354.263497642</v>
      </c>
      <c r="I24" s="3">
        <f t="shared" si="1"/>
        <v>0.0729480255395174</v>
      </c>
    </row>
    <row r="25" spans="1:9" ht="12.75">
      <c r="A25" s="1">
        <f t="shared" si="2"/>
        <v>58</v>
      </c>
      <c r="B25" s="2">
        <v>30000</v>
      </c>
      <c r="C25" s="2">
        <f t="shared" si="5"/>
        <v>23982.2218</v>
      </c>
      <c r="D25" s="3">
        <f t="shared" si="8"/>
        <v>6017.778200000001</v>
      </c>
      <c r="E25" s="3">
        <f t="shared" si="9"/>
        <v>195294.25608239142</v>
      </c>
      <c r="F25" s="5">
        <f t="shared" si="3"/>
        <v>186908.48865664625</v>
      </c>
      <c r="G25" s="2">
        <f t="shared" si="4"/>
        <v>382202.7447390377</v>
      </c>
      <c r="H25" s="2">
        <f t="shared" si="0"/>
        <v>382202.66960257123</v>
      </c>
      <c r="I25" s="3">
        <f t="shared" si="1"/>
        <v>0.0751364664756693</v>
      </c>
    </row>
    <row r="26" spans="1:9" ht="12.75">
      <c r="A26" s="1">
        <f t="shared" si="2"/>
        <v>59</v>
      </c>
      <c r="B26" s="2">
        <v>30000</v>
      </c>
      <c r="C26" s="2">
        <f t="shared" si="5"/>
        <v>23982.2218</v>
      </c>
      <c r="D26" s="3">
        <f t="shared" si="8"/>
        <v>6017.778200000001</v>
      </c>
      <c r="E26" s="3">
        <f t="shared" si="9"/>
        <v>207170.86196486317</v>
      </c>
      <c r="F26" s="5">
        <f t="shared" si="3"/>
        <v>162515.7433163456</v>
      </c>
      <c r="G26" s="2">
        <f t="shared" si="4"/>
        <v>369686.60528120876</v>
      </c>
      <c r="H26" s="2">
        <f t="shared" si="0"/>
        <v>369686.5278906484</v>
      </c>
      <c r="I26" s="3">
        <f t="shared" si="1"/>
        <v>0.07739056035643443</v>
      </c>
    </row>
    <row r="27" spans="1:9" ht="12.75">
      <c r="A27" s="1">
        <f t="shared" si="2"/>
        <v>60</v>
      </c>
      <c r="B27" s="2">
        <v>30000</v>
      </c>
      <c r="C27" s="2">
        <f t="shared" si="5"/>
        <v>23982.2218</v>
      </c>
      <c r="D27" s="3">
        <f t="shared" si="8"/>
        <v>6017.778200000001</v>
      </c>
      <c r="E27" s="3">
        <f t="shared" si="9"/>
        <v>219403.76602380906</v>
      </c>
      <c r="F27" s="5">
        <f t="shared" si="3"/>
        <v>137391.2156158359</v>
      </c>
      <c r="G27" s="2">
        <f t="shared" si="4"/>
        <v>356794.98163964495</v>
      </c>
      <c r="H27" s="2">
        <f t="shared" si="0"/>
        <v>356794.9019273679</v>
      </c>
      <c r="I27" s="3">
        <f t="shared" si="1"/>
        <v>0.07971227704547346</v>
      </c>
    </row>
    <row r="28" spans="1:9" ht="12.75">
      <c r="A28" s="1">
        <f t="shared" si="2"/>
        <v>61</v>
      </c>
      <c r="B28" s="2">
        <v>30000</v>
      </c>
      <c r="C28" s="2">
        <f t="shared" si="5"/>
        <v>23982.2218</v>
      </c>
      <c r="D28" s="3">
        <f t="shared" si="8"/>
        <v>6017.778200000001</v>
      </c>
      <c r="E28" s="3">
        <f t="shared" si="9"/>
        <v>232003.65720452333</v>
      </c>
      <c r="F28" s="5">
        <f t="shared" si="3"/>
        <v>111512.95208431105</v>
      </c>
      <c r="G28" s="2">
        <f t="shared" si="4"/>
        <v>343516.6092888344</v>
      </c>
      <c r="H28" s="2">
        <f t="shared" si="0"/>
        <v>343516.5271851889</v>
      </c>
      <c r="I28" s="3">
        <f t="shared" si="1"/>
        <v>0.08210364548722282</v>
      </c>
    </row>
    <row r="29" spans="1:9" ht="12.75">
      <c r="A29" s="1">
        <f t="shared" si="2"/>
        <v>62</v>
      </c>
      <c r="B29" s="2">
        <v>30000</v>
      </c>
      <c r="C29" s="2">
        <f t="shared" si="5"/>
        <v>23982.2218</v>
      </c>
      <c r="D29" s="3">
        <f t="shared" si="8"/>
        <v>6017.778200000001</v>
      </c>
      <c r="E29" s="3">
        <f t="shared" si="9"/>
        <v>244981.54512065905</v>
      </c>
      <c r="F29" s="5">
        <f t="shared" si="3"/>
        <v>84858.34064684044</v>
      </c>
      <c r="G29" s="2">
        <f t="shared" si="4"/>
        <v>329839.8857674995</v>
      </c>
      <c r="H29" s="2">
        <f t="shared" si="0"/>
        <v>329839.80120074464</v>
      </c>
      <c r="I29" s="3">
        <f t="shared" si="1"/>
        <v>0.08456675487104803</v>
      </c>
    </row>
    <row r="30" spans="1:9" ht="12.75">
      <c r="A30" s="1">
        <f t="shared" si="2"/>
        <v>63</v>
      </c>
      <c r="B30" s="2">
        <v>30000</v>
      </c>
      <c r="C30" s="2">
        <f t="shared" si="5"/>
        <v>23982.2218</v>
      </c>
      <c r="D30" s="3">
        <f t="shared" si="8"/>
        <v>6017.778200000001</v>
      </c>
      <c r="E30" s="3">
        <f t="shared" si="9"/>
        <v>258348.76967427882</v>
      </c>
      <c r="F30" s="5">
        <f t="shared" si="3"/>
        <v>57404.0908662456</v>
      </c>
      <c r="G30" s="2">
        <f t="shared" si="4"/>
        <v>315752.8605405244</v>
      </c>
      <c r="H30" s="2">
        <f t="shared" si="0"/>
        <v>315752.77343676693</v>
      </c>
      <c r="I30" s="3">
        <f t="shared" si="1"/>
        <v>0.08710375748341903</v>
      </c>
    </row>
    <row r="31" spans="1:9" ht="12.75">
      <c r="A31" s="1">
        <f t="shared" si="2"/>
        <v>64</v>
      </c>
      <c r="B31" s="2">
        <v>30000</v>
      </c>
      <c r="C31" s="2">
        <f t="shared" si="5"/>
        <v>23982.2218</v>
      </c>
      <c r="D31" s="3">
        <f t="shared" si="8"/>
        <v>6017.778200000001</v>
      </c>
      <c r="E31" s="3">
        <f t="shared" si="9"/>
        <v>272117.0109645072</v>
      </c>
      <c r="F31" s="5">
        <f t="shared" si="3"/>
        <v>29126.213592233034</v>
      </c>
      <c r="G31" s="2">
        <f t="shared" si="4"/>
        <v>301243.2245567402</v>
      </c>
      <c r="H31" s="2">
        <f t="shared" si="0"/>
        <v>301243.1348398699</v>
      </c>
      <c r="I31" s="3">
        <f t="shared" si="1"/>
        <v>0.08971687027951702</v>
      </c>
    </row>
    <row r="32" spans="1:9" ht="12.75">
      <c r="A32" s="1">
        <f t="shared" si="2"/>
        <v>65</v>
      </c>
      <c r="B32" s="2">
        <v>30000</v>
      </c>
      <c r="C32" s="2">
        <f t="shared" si="5"/>
        <v>23982.2218</v>
      </c>
      <c r="D32" s="3">
        <f t="shared" si="8"/>
        <v>6017.778200000001</v>
      </c>
      <c r="E32" s="3">
        <f t="shared" si="9"/>
        <v>286298.2994934424</v>
      </c>
      <c r="F32" s="5">
        <f t="shared" si="3"/>
        <v>0</v>
      </c>
      <c r="G32" s="2">
        <f t="shared" si="4"/>
        <v>286298.2994934424</v>
      </c>
      <c r="H32" s="2">
        <f t="shared" si="0"/>
        <v>286298.2070850661</v>
      </c>
      <c r="I32" s="3">
        <f t="shared" si="1"/>
        <v>0.09240837628021836</v>
      </c>
    </row>
    <row r="33" spans="1:9" ht="12.75">
      <c r="A33" s="1">
        <f t="shared" si="2"/>
        <v>66</v>
      </c>
      <c r="B33" s="2">
        <v>0</v>
      </c>
      <c r="C33" s="2">
        <f t="shared" si="5"/>
        <v>23982.2218</v>
      </c>
      <c r="D33" s="3">
        <f t="shared" si="8"/>
        <v>-23982.2218</v>
      </c>
      <c r="E33" s="3">
        <f t="shared" si="9"/>
        <v>270905.0266782457</v>
      </c>
      <c r="F33" s="5">
        <f t="shared" si="3"/>
        <v>0</v>
      </c>
      <c r="G33" s="2">
        <f t="shared" si="4"/>
        <v>270905.0266782457</v>
      </c>
      <c r="H33" s="2">
        <f t="shared" si="0"/>
        <v>270904.9314976181</v>
      </c>
      <c r="I33" s="3">
        <f t="shared" si="1"/>
        <v>0.0951806275988929</v>
      </c>
    </row>
    <row r="34" spans="1:9" ht="12.75">
      <c r="A34" s="1">
        <f t="shared" si="2"/>
        <v>67</v>
      </c>
      <c r="B34" s="2">
        <v>0</v>
      </c>
      <c r="C34" s="2">
        <f t="shared" si="5"/>
        <v>23982.2218</v>
      </c>
      <c r="D34" s="3">
        <f t="shared" si="8"/>
        <v>-23982.2218</v>
      </c>
      <c r="E34" s="3">
        <f t="shared" si="9"/>
        <v>255049.95567859308</v>
      </c>
      <c r="G34" s="2">
        <f t="shared" si="4"/>
        <v>255049.95567859308</v>
      </c>
      <c r="H34" s="2">
        <f t="shared" si="0"/>
        <v>255049.85764254656</v>
      </c>
      <c r="I34" s="3">
        <f t="shared" si="1"/>
        <v>0.09803604651824571</v>
      </c>
    </row>
    <row r="35" spans="1:9" ht="12.75">
      <c r="A35" s="1">
        <f t="shared" si="2"/>
        <v>68</v>
      </c>
      <c r="B35" s="2">
        <v>0</v>
      </c>
      <c r="C35" s="2">
        <f t="shared" si="5"/>
        <v>23982.2218</v>
      </c>
      <c r="D35" s="3">
        <f aca="true" t="shared" si="10" ref="D35:D47">+B35-C35</f>
        <v>-23982.2218</v>
      </c>
      <c r="E35" s="3">
        <f aca="true" t="shared" si="11" ref="E35:E47">+D35+E34*(1.03)</f>
        <v>238719.23254895088</v>
      </c>
      <c r="G35" s="2">
        <f t="shared" si="4"/>
        <v>238719.23254895088</v>
      </c>
      <c r="H35" s="2">
        <f t="shared" si="0"/>
        <v>238719.131571823</v>
      </c>
      <c r="I35" s="3">
        <f t="shared" si="1"/>
        <v>0.10097712787683122</v>
      </c>
    </row>
    <row r="36" spans="1:9" ht="12.75">
      <c r="A36" s="1">
        <f t="shared" si="2"/>
        <v>69</v>
      </c>
      <c r="B36" s="2">
        <v>0</v>
      </c>
      <c r="C36" s="2">
        <f t="shared" si="5"/>
        <v>23982.2218</v>
      </c>
      <c r="D36" s="3">
        <f t="shared" si="10"/>
        <v>-23982.2218</v>
      </c>
      <c r="E36" s="3">
        <f t="shared" si="11"/>
        <v>221898.5877254194</v>
      </c>
      <c r="G36" s="2">
        <f t="shared" si="4"/>
        <v>221898.5877254194</v>
      </c>
      <c r="H36" s="2">
        <f t="shared" si="0"/>
        <v>221898.48371897778</v>
      </c>
      <c r="I36" s="3">
        <f t="shared" si="1"/>
        <v>0.10400644163019024</v>
      </c>
    </row>
    <row r="37" spans="1:9" ht="12.75">
      <c r="A37" s="1">
        <f t="shared" si="2"/>
        <v>70</v>
      </c>
      <c r="B37" s="2">
        <v>0</v>
      </c>
      <c r="C37" s="2">
        <f t="shared" si="5"/>
        <v>23982.2218</v>
      </c>
      <c r="D37" s="3">
        <f t="shared" si="10"/>
        <v>-23982.2218</v>
      </c>
      <c r="E37" s="3">
        <f t="shared" si="11"/>
        <v>204573.32355718198</v>
      </c>
      <c r="G37" s="2">
        <f t="shared" si="4"/>
        <v>204573.32355718198</v>
      </c>
      <c r="H37" s="2">
        <f t="shared" si="0"/>
        <v>204573.2164305471</v>
      </c>
      <c r="I37" s="3">
        <f t="shared" si="1"/>
        <v>0.10712663488811813</v>
      </c>
    </row>
    <row r="38" spans="1:9" ht="12.75">
      <c r="A38" s="1">
        <f t="shared" si="2"/>
        <v>71</v>
      </c>
      <c r="B38" s="2">
        <v>0</v>
      </c>
      <c r="C38" s="2">
        <f t="shared" si="5"/>
        <v>23982.2218</v>
      </c>
      <c r="D38" s="3">
        <f t="shared" si="10"/>
        <v>-23982.2218</v>
      </c>
      <c r="E38" s="3">
        <f t="shared" si="11"/>
        <v>186728.30146389746</v>
      </c>
      <c r="G38" s="2">
        <f t="shared" si="4"/>
        <v>186728.30146389746</v>
      </c>
      <c r="H38" s="2">
        <f t="shared" si="0"/>
        <v>186728.1911234635</v>
      </c>
      <c r="I38" s="3">
        <f t="shared" si="1"/>
        <v>0.11034043395193294</v>
      </c>
    </row>
    <row r="39" spans="1:9" ht="12.75">
      <c r="A39" s="1">
        <f t="shared" si="2"/>
        <v>72</v>
      </c>
      <c r="B39" s="2">
        <v>0</v>
      </c>
      <c r="C39" s="2">
        <f t="shared" si="5"/>
        <v>23982.2218</v>
      </c>
      <c r="D39" s="3">
        <f t="shared" si="10"/>
        <v>-23982.2218</v>
      </c>
      <c r="E39" s="3">
        <f t="shared" si="11"/>
        <v>168347.9287078144</v>
      </c>
      <c r="G39" s="2">
        <f t="shared" si="4"/>
        <v>168347.9287078144</v>
      </c>
      <c r="H39" s="2">
        <f t="shared" si="0"/>
        <v>168347.8150571674</v>
      </c>
      <c r="I39" s="3">
        <f t="shared" si="1"/>
        <v>0.11365064699202776</v>
      </c>
    </row>
    <row r="40" spans="1:9" ht="12.75">
      <c r="A40" s="1">
        <f t="shared" si="2"/>
        <v>73</v>
      </c>
      <c r="B40" s="2">
        <v>0</v>
      </c>
      <c r="C40" s="2">
        <f t="shared" si="5"/>
        <v>23982.2218</v>
      </c>
      <c r="D40" s="3">
        <f t="shared" si="10"/>
        <v>-23982.2218</v>
      </c>
      <c r="E40" s="3">
        <f t="shared" si="11"/>
        <v>149416.14476904884</v>
      </c>
      <c r="G40" s="2">
        <f t="shared" si="4"/>
        <v>149416.14476904884</v>
      </c>
      <c r="H40" s="2">
        <f t="shared" si="0"/>
        <v>149416.02770888247</v>
      </c>
      <c r="I40" s="3">
        <f t="shared" si="1"/>
        <v>0.11706016637617722</v>
      </c>
    </row>
    <row r="41" spans="1:9" ht="12.75">
      <c r="A41" s="1">
        <f t="shared" si="2"/>
        <v>74</v>
      </c>
      <c r="B41" s="2">
        <v>0</v>
      </c>
      <c r="C41" s="2">
        <f t="shared" si="5"/>
        <v>23982.2218</v>
      </c>
      <c r="D41" s="3">
        <f t="shared" si="10"/>
        <v>-23982.2218</v>
      </c>
      <c r="E41" s="3">
        <f t="shared" si="11"/>
        <v>129916.40731212031</v>
      </c>
      <c r="G41" s="2">
        <f t="shared" si="4"/>
        <v>129916.40731212031</v>
      </c>
      <c r="H41" s="2">
        <f t="shared" si="0"/>
        <v>129916.28674014892</v>
      </c>
      <c r="I41" s="3">
        <f t="shared" si="1"/>
        <v>0.1205719713907456</v>
      </c>
    </row>
    <row r="42" spans="1:9" ht="12.75">
      <c r="A42" s="1">
        <f t="shared" si="2"/>
        <v>75</v>
      </c>
      <c r="B42" s="2">
        <v>0</v>
      </c>
      <c r="C42" s="2">
        <f t="shared" si="5"/>
        <v>23982.2218</v>
      </c>
      <c r="D42" s="3">
        <f t="shared" si="10"/>
        <v>-23982.2218</v>
      </c>
      <c r="E42" s="3">
        <f t="shared" si="11"/>
        <v>109831.67773148391</v>
      </c>
      <c r="G42" s="2">
        <f t="shared" si="4"/>
        <v>109831.67773148391</v>
      </c>
      <c r="H42" s="2">
        <f t="shared" si="0"/>
        <v>109831.55354235336</v>
      </c>
      <c r="I42" s="3">
        <f t="shared" si="1"/>
        <v>0.12418913055444136</v>
      </c>
    </row>
    <row r="43" spans="1:9" ht="12.75">
      <c r="A43" s="1">
        <f t="shared" si="2"/>
        <v>76</v>
      </c>
      <c r="B43" s="2">
        <v>0</v>
      </c>
      <c r="C43" s="2">
        <f t="shared" si="5"/>
        <v>23982.2218</v>
      </c>
      <c r="D43" s="3">
        <f t="shared" si="10"/>
        <v>-23982.2218</v>
      </c>
      <c r="E43" s="3">
        <f t="shared" si="11"/>
        <v>89144.40626342843</v>
      </c>
      <c r="G43" s="2">
        <f t="shared" si="4"/>
        <v>89144.40626342843</v>
      </c>
      <c r="H43" s="2">
        <f t="shared" si="0"/>
        <v>89144.27834862398</v>
      </c>
      <c r="I43" s="3">
        <f t="shared" si="1"/>
        <v>0.1279148044559406</v>
      </c>
    </row>
    <row r="44" spans="1:9" ht="12.75">
      <c r="A44" s="1">
        <f t="shared" si="2"/>
        <v>77</v>
      </c>
      <c r="B44" s="2">
        <v>0</v>
      </c>
      <c r="C44" s="2">
        <f t="shared" si="5"/>
        <v>23982.2218</v>
      </c>
      <c r="D44" s="3">
        <f t="shared" si="10"/>
        <v>-23982.2218</v>
      </c>
      <c r="E44" s="3">
        <f t="shared" si="11"/>
        <v>67836.51665133129</v>
      </c>
      <c r="G44" s="2">
        <f t="shared" si="4"/>
        <v>67836.51665133129</v>
      </c>
      <c r="H44" s="2">
        <f t="shared" si="0"/>
        <v>67836.38489908275</v>
      </c>
      <c r="I44" s="3">
        <f t="shared" si="1"/>
        <v>0.13175224853330292</v>
      </c>
    </row>
    <row r="45" spans="1:9" ht="12.75">
      <c r="A45" s="1">
        <f t="shared" si="2"/>
        <v>78</v>
      </c>
      <c r="B45" s="2">
        <v>0</v>
      </c>
      <c r="C45" s="2">
        <f t="shared" si="5"/>
        <v>23982.2218</v>
      </c>
      <c r="D45" s="3">
        <f t="shared" si="10"/>
        <v>-23982.2218</v>
      </c>
      <c r="E45" s="3">
        <f t="shared" si="11"/>
        <v>45889.390350871225</v>
      </c>
      <c r="G45" s="2">
        <f t="shared" si="4"/>
        <v>45889.390350871225</v>
      </c>
      <c r="H45" s="2">
        <f t="shared" si="0"/>
        <v>45889.2546460552</v>
      </c>
      <c r="I45" s="3">
        <f t="shared" si="1"/>
        <v>0.1357048160280101</v>
      </c>
    </row>
    <row r="46" spans="1:9" ht="12.75">
      <c r="A46" s="1">
        <f t="shared" si="2"/>
        <v>79</v>
      </c>
      <c r="B46" s="2">
        <v>0</v>
      </c>
      <c r="C46" s="2">
        <f t="shared" si="5"/>
        <v>23982.2218</v>
      </c>
      <c r="D46" s="3">
        <f t="shared" si="10"/>
        <v>-23982.2218</v>
      </c>
      <c r="E46" s="3">
        <f t="shared" si="11"/>
        <v>23283.85026139736</v>
      </c>
      <c r="G46" s="2">
        <f t="shared" si="4"/>
        <v>23283.85026139736</v>
      </c>
      <c r="H46" s="2">
        <f t="shared" si="0"/>
        <v>23283.710485436914</v>
      </c>
      <c r="I46" s="3">
        <f t="shared" si="1"/>
        <v>0.13977596044787788</v>
      </c>
    </row>
    <row r="47" spans="1:9" ht="12.75">
      <c r="A47" s="1">
        <f t="shared" si="2"/>
        <v>80</v>
      </c>
      <c r="B47" s="2">
        <v>0</v>
      </c>
      <c r="C47" s="2">
        <f t="shared" si="5"/>
        <v>23982.2218</v>
      </c>
      <c r="D47" s="3">
        <f t="shared" si="10"/>
        <v>-23982.2218</v>
      </c>
      <c r="E47" s="3">
        <f t="shared" si="11"/>
        <v>0.14396923928507022</v>
      </c>
      <c r="G47" s="2">
        <f t="shared" si="4"/>
        <v>0.14396923928507022</v>
      </c>
      <c r="H47" s="2">
        <f t="shared" si="0"/>
        <v>0</v>
      </c>
      <c r="I47" s="3">
        <f t="shared" si="1"/>
        <v>0.14396923928507022</v>
      </c>
    </row>
    <row r="48" spans="1:8" ht="12.75">
      <c r="B48" s="2"/>
      <c r="C48" s="2"/>
      <c r="D48" s="3"/>
      <c r="E48" s="3"/>
      <c r="H48" s="4"/>
    </row>
    <row r="49" spans="2:5" ht="12.75">
      <c r="B49" s="2"/>
      <c r="C49" s="2"/>
      <c r="D49" s="3"/>
      <c r="E49" s="3"/>
    </row>
    <row r="50" spans="2:5" ht="12.75">
      <c r="B50" s="2"/>
      <c r="C50" s="2"/>
      <c r="D50" s="3"/>
      <c r="E50" s="3"/>
    </row>
  </sheetData>
  <printOptions/>
  <pageMargins left="0.25" right="0.25" top="0.5" bottom="0.5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shackleton</dc:creator>
  <cp:keywords/>
  <dc:description/>
  <cp:lastModifiedBy> </cp:lastModifiedBy>
  <cp:lastPrinted>2001-01-30T11:56:58Z</cp:lastPrinted>
  <dcterms:created xsi:type="dcterms:W3CDTF">2000-01-12T15:12:40Z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